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6'!$A$1:$I$65</definedName>
  </definedNames>
  <calcPr fullCalcOnLoad="1"/>
</workbook>
</file>

<file path=xl/sharedStrings.xml><?xml version="1.0" encoding="utf-8"?>
<sst xmlns="http://schemas.openxmlformats.org/spreadsheetml/2006/main" count="183" uniqueCount="122">
  <si>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</si>
  <si>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</si>
  <si>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</si>
  <si>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</si>
  <si>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</si>
  <si>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</si>
  <si>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</si>
  <si>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</si>
  <si>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</si>
  <si>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</si>
  <si>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0490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</si>
  <si>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</si>
  <si>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</si>
  <si>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4716310</t>
  </si>
  <si>
    <t>6310</t>
  </si>
  <si>
    <t>Реалізація заходів щодо інвестиційного розвитку території</t>
  </si>
  <si>
    <t>Управління  освіти і науки облдержадміністрації</t>
  </si>
  <si>
    <t>1400000</t>
  </si>
  <si>
    <t>Управління охорони здоров’я  облдержадміністрації</t>
  </si>
  <si>
    <t>1410000</t>
  </si>
  <si>
    <t>О.В.Корнійчук</t>
  </si>
  <si>
    <t>"Про внесення змін до обласного бюджету на 2017 рік"</t>
  </si>
  <si>
    <t>за рахунок інших субвенцій з місцевих бюджетів</t>
  </si>
  <si>
    <t>0180</t>
  </si>
  <si>
    <t xml:space="preserve">Зміни до переліку об’єктів,
видатки на які у 2017 році будуть проводитися
за рахунок коштів бюджету розвитку обласного бюджету 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</si>
  <si>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</si>
  <si>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</si>
  <si>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</si>
  <si>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1011100</t>
  </si>
  <si>
    <t>1100</t>
  </si>
  <si>
    <t>0930</t>
  </si>
  <si>
    <t>Підготовка робітничих кадрів професійно-технічними закладами та іншими закладами освіти</t>
  </si>
  <si>
    <t>1412010</t>
  </si>
  <si>
    <t>0731</t>
  </si>
  <si>
    <t>Багатопрофільна стаціонарна медична допомога населенню</t>
  </si>
  <si>
    <t>1412030</t>
  </si>
  <si>
    <t>0732</t>
  </si>
  <si>
    <t>Спеціалізована стаціонарна медична допомога населенню</t>
  </si>
  <si>
    <t>1500000</t>
  </si>
  <si>
    <t>Департамент соціального захисту населення облдержадміністрації</t>
  </si>
  <si>
    <t>1510000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</si>
  <si>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</si>
  <si>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1020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</si>
  <si>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</si>
  <si>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</si>
  <si>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4716650</t>
  </si>
  <si>
    <t>6650</t>
  </si>
  <si>
    <t>0456</t>
  </si>
  <si>
    <t>Утримання та розвиток інфраструктури доріг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</si>
  <si>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з районного бюджету Рівненського району на капітальний ремонт дороги по вул. Першотравнева в  с. Грушвиця Перша Рівненського району Рівненської області</t>
  </si>
  <si>
    <t>4712010</t>
  </si>
  <si>
    <t>в т.ч.</t>
  </si>
  <si>
    <t>з міського бюджету міста Дубно</t>
  </si>
  <si>
    <t>з сільського бюджету Горбаківської сільської ради Гощанського району</t>
  </si>
  <si>
    <t>4718440</t>
  </si>
  <si>
    <t>8440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</si>
  <si>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Рівненського району </t>
  </si>
  <si>
    <t xml:space="preserve">Будівництво дитячого садка на 150 місць по 
вул. Центральній в смт Оржів, Рівненського району </t>
  </si>
  <si>
    <t>1011040</t>
  </si>
  <si>
    <t>1040</t>
  </si>
  <si>
    <t>0922</t>
  </si>
  <si>
    <t xml:space="preserve">Надання загальної середньої освіти загальноосвітніми школами - інтернатами, загальноосвітніми санаторними школами - інтернатами </t>
  </si>
  <si>
    <t>1011070</t>
  </si>
  <si>
    <t>1070</t>
  </si>
  <si>
    <t xml:space="preserve">Надання загальної середньої освіти спеціальними загальноосвітніми школами - 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             </t>
  </si>
  <si>
    <t>1011080</t>
  </si>
  <si>
    <t>1080</t>
  </si>
  <si>
    <t xml:space="preserve">Надання загальної середньої освіти загальноосвітніми спеціалізованими школами - інтернатами з поглибленим вивченням окремих предметів і курсів  для поглибленої підготовки дітей в галузі науки і мистецтв,  фізичної культури і спорту, інших галузях, ліцеями з посиленою військово-фізичною підготовкою                          </t>
  </si>
  <si>
    <t>1090</t>
  </si>
  <si>
    <t>8800</t>
  </si>
  <si>
    <t xml:space="preserve">Інші субвенції  </t>
  </si>
  <si>
    <t>Реконструкція приймального відділення КЗ "Рівненська обласна дитяча лікарня" по вул. Київській, 60, в м. Рівне (коригування)</t>
  </si>
  <si>
    <t>Нерозподілений резерв</t>
  </si>
  <si>
    <t>4718800</t>
  </si>
  <si>
    <t>Будівництво спортивно-оздоровчого комплексу по вул. Червоного Хреста, 25, в м. Дубровиця Рівненської області</t>
  </si>
  <si>
    <t>Будівництво спортивно-оздоровчого комплексу по вул. Червоного Хреста, 25 в м. Дубровиця Рівненської області</t>
  </si>
  <si>
    <t>Реконструкція загальноосвітньої школи I—III ступенів по вул. Центральній, 102, в с. Корнин, Рівненського району</t>
  </si>
  <si>
    <t xml:space="preserve">Реконструкція площі Київської в м. Корець Рівненської області </t>
  </si>
  <si>
    <t xml:space="preserve">з районного бюджету Дубровицького району  </t>
  </si>
  <si>
    <t xml:space="preserve">Будівництво спортивно-оздоровчого комплексу  вул. Червоного  Хреста, 25 в м. Дубровиця Рівненської області </t>
  </si>
  <si>
    <t>Реконструкція  будівлі клубу під центр дозвілля молоді по вул. Семидубській, 16-А в м. Дубно (коригування проекту)</t>
  </si>
  <si>
    <t>Реконструкція будівлі клубу під центр дозвілля молоді на вул. Семидубській, 16а в м. Дубно (коригування проекту)</t>
  </si>
  <si>
    <t xml:space="preserve">з районного бюджету Костопільського району </t>
  </si>
  <si>
    <t xml:space="preserve">Співфінансування будівництва дитячого садка в с.Борщівка, вул.Кузнєцова, 5-А Костопільського району Рівненської області </t>
  </si>
  <si>
    <t xml:space="preserve">з міського бюджету міста Дубно </t>
  </si>
  <si>
    <t xml:space="preserve">Реконструкція будівлі клубу під центр дозвілля молоді на вул. Семидубській, 16-А в м. Дубно </t>
  </si>
  <si>
    <t>Співфінансування проекту "Реконструкція з добудовою дитячого дошкільного закладу по  вул.О.Невського,88 в м.Радивилів "</t>
  </si>
  <si>
    <t xml:space="preserve">з міського бюджету міста Радивилів  </t>
  </si>
  <si>
    <t xml:space="preserve">Реконструкція незавершеного будівництва школи під ЗОШ І-ІІІ ступенів по вул. Шкільній, 15 в с. Горбаків Гощанського району Рівненської області </t>
  </si>
  <si>
    <t>Реконструкція загальноосвітньої школи І-ІІІ ступенів по вул. Центральній, 102 в 
с. Корнин Рівненського району (у т.ч. проектно-кошторисна документація)</t>
  </si>
  <si>
    <t>Додаток  6</t>
  </si>
  <si>
    <t>Співфінансування будівництва дитячого садка в с.Борщівка, вул.Кузнєцова, 5-А Костопільського району Рівненської області (у т.ч. проектно-кошторисна документація)</t>
  </si>
  <si>
    <t>0300000</t>
  </si>
  <si>
    <t>Рівненська обласна державна адміністрація</t>
  </si>
  <si>
    <t>0310000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</si>
  <si>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</si>
  <si>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</si>
  <si>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</si>
  <si>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1011140</t>
  </si>
  <si>
    <t>1140</t>
  </si>
  <si>
    <t>0950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</si>
  <si>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</si>
  <si>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</si>
  <si>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</si>
  <si>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Інші видатки</t>
  </si>
  <si>
    <t>1412050</t>
  </si>
  <si>
    <t>0733</t>
  </si>
  <si>
    <t>Лікарсько-акушерська допомога  вагітним, породіллям та новонародженим</t>
  </si>
  <si>
    <t>Інші установи та заклади</t>
  </si>
  <si>
    <t xml:space="preserve">Будівництво самопливного колектора по вул.Шкільна,  І.Франка, каналізаційної насосної станції і напірного колектора через р.Горинь в с.Горбаків Гощанського району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</si>
  <si>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бюджету Млинівської об'єднаної територіальної громади </t>
  </si>
  <si>
    <t xml:space="preserve">Заміна твердопаливного котла в ЗОШ у смт Млинів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</si>
  <si>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Здолбунівського району </t>
  </si>
  <si>
    <t xml:space="preserve">Реконструкція під`їздної частини приймального відділення (рампи) Здолбунівської ЦРЛ по вул. С. Бандери, 1 в м. Здолбунів, Рівненської області </t>
  </si>
  <si>
    <t>Капітальний ремонт даху будівлі Здолбунівського районного центру творчості дітей та юнацтва Здолбунівської районної ради Рівненської області по вул. Шкільній, 1 в м. Здолбунів, Рівненської області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</si>
  <si>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Костопільського району </t>
  </si>
  <si>
    <t>Капітальний ремонт приміщення (утеплення стін та ремонт даху) Костопільської ЗОШ 
I—III ступенів № 2 в м. Костопіль по вул. Чубинського, 6</t>
  </si>
  <si>
    <t>Капітальний ремонт будівлі головного корпусу Млинівської гуманітарної гімназії по вул. 17 Вересня, 27 в смт Млинів (ремонт даху, заміна вікон та зовнішніх дверей)</t>
  </si>
  <si>
    <t>Реконструкція під’їзної частини приймального відділення (рампи) Здолбунівської ЦРЛ по вул. С. Бандери, 1 в м. Здолбунів, Рівненської області</t>
  </si>
  <si>
    <t>Капітальний ремонт даху будівлі Здолбунівського районного центру творчості дітей та юнацтва Здолбунівської районної ради Рівненської області, по вул. Шкільній, 1 в м. Здолбунів, Рівненської області</t>
  </si>
  <si>
    <t>Капітальний ремонт ЗОШ I—III ступенів № 2 (утеплення фасадів та покрівлі) в м. Костопіль вул. Чубинського, 6 Костопільського району Рівненської області</t>
  </si>
  <si>
    <t>ві 01 грудня 2017 року № 756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</si>
</sst>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49" fontId="15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Font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191" fontId="17" fillId="0" borderId="10" xfId="54" applyNumberFormat="1" applyFont="1" applyFill="1" applyBorder="1" applyAlignment="1">
      <alignment horizontal="right"/>
      <protection/>
    </xf>
    <xf numFmtId="4" fontId="18" fillId="0" borderId="1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 applyProtection="1">
      <alignment vertical="top" wrapText="1"/>
      <protection locked="0"/>
    </xf>
    <xf numFmtId="0" fontId="14" fillId="0" borderId="1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vertical="center"/>
    </xf>
    <xf numFmtId="0" fontId="19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right" vertical="top" wrapText="1"/>
    </xf>
    <xf numFmtId="0" fontId="11" fillId="0" borderId="10" xfId="53" applyNumberFormat="1" applyFont="1" applyBorder="1" applyAlignment="1">
      <alignment vertical="top" wrapText="1"/>
      <protection/>
    </xf>
    <xf numFmtId="4" fontId="20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top" wrapText="1"/>
    </xf>
    <xf numFmtId="170" fontId="5" fillId="0" borderId="0" xfId="43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Обычный_Пропозиції _17.08.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1" width="14.50390625" style="2" customWidth="1"/>
    <col min="2" max="2" width="15.875" style="2" customWidth="1"/>
    <col min="3" max="3" width="14.875" style="2" customWidth="1"/>
    <col min="4" max="4" width="42.125" style="2" customWidth="1"/>
    <col min="5" max="5" width="45.00390625" style="2" customWidth="1"/>
    <col min="6" max="6" width="14.25390625" style="2" customWidth="1"/>
    <col min="7" max="7" width="15.50390625" style="2" customWidth="1"/>
    <col min="8" max="8" width="13.00390625" style="2" customWidth="1"/>
    <col min="9" max="9" width="17.75390625" style="2" customWidth="1"/>
    <col min="10" max="10" width="30.75390625" style="2" customWidth="1"/>
    <col min="11" max="16384" width="9.125" style="2" customWidth="1"/>
  </cols>
  <sheetData>
    <row r="1" spans="1:7" ht="15">
      <c r="A1" s="3"/>
      <c r="B1" s="3"/>
      <c r="C1" s="3"/>
      <c r="F1" s="25" t="s">
        <v>90</v>
      </c>
      <c r="G1" s="25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5" t="s">
        <v>21</v>
      </c>
    </row>
    <row r="4" spans="1:6" ht="14.25" customHeight="1">
      <c r="A4" s="1"/>
      <c r="B4" s="1"/>
      <c r="F4" s="2" t="s">
        <v>121</v>
      </c>
    </row>
    <row r="5" spans="2:9" ht="51.75" customHeight="1">
      <c r="B5" s="59" t="s">
        <v>24</v>
      </c>
      <c r="C5" s="59"/>
      <c r="D5" s="59"/>
      <c r="E5" s="59"/>
      <c r="F5" s="59"/>
      <c r="G5" s="59"/>
      <c r="H5" s="59"/>
      <c r="I5" s="59"/>
    </row>
    <row r="6" ht="15">
      <c r="I6" s="2" t="s">
        <v>1</v>
      </c>
    </row>
    <row r="7" spans="1:9" ht="95.25" customHeight="1">
      <c r="A7" s="31" t="s">
        <v>25</v>
      </c>
      <c r="B7" s="31" t="s">
        <v>26</v>
      </c>
      <c r="C7" s="31" t="s">
        <v>27</v>
      </c>
      <c r="D7" s="17" t="s">
        <v>12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9" ht="30">
      <c r="A8" s="8" t="s">
        <v>92</v>
      </c>
      <c r="B8" s="13"/>
      <c r="C8" s="5"/>
      <c r="D8" s="5" t="s">
        <v>93</v>
      </c>
      <c r="E8" s="8" t="s">
        <v>3</v>
      </c>
      <c r="F8" s="6"/>
      <c r="G8" s="6"/>
      <c r="H8" s="6"/>
      <c r="I8" s="40">
        <f>I9</f>
        <v>1000000</v>
      </c>
    </row>
    <row r="9" spans="1:9" ht="30">
      <c r="A9" s="8" t="s">
        <v>94</v>
      </c>
      <c r="B9" s="13"/>
      <c r="C9" s="5"/>
      <c r="D9" s="5" t="s">
        <v>93</v>
      </c>
      <c r="E9" s="8"/>
      <c r="F9" s="6"/>
      <c r="G9" s="6"/>
      <c r="H9" s="6"/>
      <c r="I9" s="40">
        <f>I10</f>
        <v>1000000</v>
      </c>
    </row>
    <row r="10" spans="1:9" ht="61.5">
      <c r="A10" s="18" t="s">
        <v>95</v>
      </c>
      <c r="B10" s="18" t="s">
        <v>96</v>
      </c>
      <c r="C10" s="18" t="s">
        <v>23</v>
      </c>
      <c r="D10" s="23" t="s">
        <v>97</v>
      </c>
      <c r="E10" s="9"/>
      <c r="F10" s="9"/>
      <c r="G10" s="9"/>
      <c r="H10" s="9"/>
      <c r="I10" s="27">
        <v>1000000</v>
      </c>
    </row>
    <row r="11" spans="1:9" ht="30">
      <c r="A11" s="8">
        <v>1000000</v>
      </c>
      <c r="B11" s="13"/>
      <c r="C11" s="5"/>
      <c r="D11" s="5" t="s">
        <v>16</v>
      </c>
      <c r="E11" s="8" t="s">
        <v>3</v>
      </c>
      <c r="F11" s="6"/>
      <c r="G11" s="6"/>
      <c r="H11" s="6"/>
      <c r="I11" s="40">
        <f>I12</f>
        <v>970880</v>
      </c>
    </row>
    <row r="12" spans="1:9" ht="30">
      <c r="A12" s="8">
        <v>1010000</v>
      </c>
      <c r="B12" s="13"/>
      <c r="C12" s="5"/>
      <c r="D12" s="5" t="s">
        <v>16</v>
      </c>
      <c r="E12" s="8"/>
      <c r="F12" s="6"/>
      <c r="G12" s="6"/>
      <c r="H12" s="6"/>
      <c r="I12" s="40">
        <f>I13+I14+I15+I16+I17</f>
        <v>970880</v>
      </c>
    </row>
    <row r="13" spans="1:9" ht="61.5">
      <c r="A13" s="18" t="s">
        <v>58</v>
      </c>
      <c r="B13" s="22" t="s">
        <v>59</v>
      </c>
      <c r="C13" s="22" t="s">
        <v>60</v>
      </c>
      <c r="D13" s="23" t="s">
        <v>61</v>
      </c>
      <c r="E13" s="9"/>
      <c r="F13" s="9"/>
      <c r="G13" s="9"/>
      <c r="H13" s="9"/>
      <c r="I13" s="27">
        <v>725000</v>
      </c>
    </row>
    <row r="14" spans="1:9" ht="93">
      <c r="A14" s="18" t="s">
        <v>62</v>
      </c>
      <c r="B14" s="22" t="s">
        <v>63</v>
      </c>
      <c r="C14" s="22" t="s">
        <v>60</v>
      </c>
      <c r="D14" s="49" t="s">
        <v>64</v>
      </c>
      <c r="E14" s="9"/>
      <c r="F14" s="9"/>
      <c r="G14" s="9"/>
      <c r="H14" s="9"/>
      <c r="I14" s="27">
        <v>14880</v>
      </c>
    </row>
    <row r="15" spans="1:9" ht="139.5">
      <c r="A15" s="18" t="s">
        <v>65</v>
      </c>
      <c r="B15" s="22" t="s">
        <v>66</v>
      </c>
      <c r="C15" s="22" t="s">
        <v>60</v>
      </c>
      <c r="D15" s="49" t="s">
        <v>67</v>
      </c>
      <c r="E15" s="9"/>
      <c r="F15" s="9"/>
      <c r="G15" s="9"/>
      <c r="H15" s="9"/>
      <c r="I15" s="27">
        <v>-40000</v>
      </c>
    </row>
    <row r="16" spans="1:9" ht="46.5">
      <c r="A16" s="18" t="s">
        <v>28</v>
      </c>
      <c r="B16" s="22" t="s">
        <v>29</v>
      </c>
      <c r="C16" s="22" t="s">
        <v>30</v>
      </c>
      <c r="D16" s="23" t="s">
        <v>31</v>
      </c>
      <c r="E16" s="9"/>
      <c r="F16" s="9"/>
      <c r="G16" s="9"/>
      <c r="H16" s="9"/>
      <c r="I16" s="27">
        <v>11000</v>
      </c>
    </row>
    <row r="17" spans="1:9" ht="77.25">
      <c r="A17" s="18" t="s">
        <v>98</v>
      </c>
      <c r="B17" s="22" t="s">
        <v>99</v>
      </c>
      <c r="C17" s="22" t="s">
        <v>100</v>
      </c>
      <c r="D17" s="23" t="s">
        <v>101</v>
      </c>
      <c r="E17" s="9"/>
      <c r="F17" s="9"/>
      <c r="G17" s="9"/>
      <c r="H17" s="9"/>
      <c r="I17" s="27">
        <v>260000</v>
      </c>
    </row>
    <row r="18" spans="1:9" ht="30">
      <c r="A18" s="8" t="s">
        <v>17</v>
      </c>
      <c r="B18" s="13"/>
      <c r="C18" s="5"/>
      <c r="D18" s="5" t="s">
        <v>18</v>
      </c>
      <c r="E18" s="8" t="s">
        <v>3</v>
      </c>
      <c r="F18" s="6"/>
      <c r="G18" s="6"/>
      <c r="H18" s="6"/>
      <c r="I18" s="40">
        <f>I19</f>
        <v>3153770.4</v>
      </c>
    </row>
    <row r="19" spans="1:9" ht="30">
      <c r="A19" s="8" t="s">
        <v>19</v>
      </c>
      <c r="B19" s="13"/>
      <c r="C19" s="5"/>
      <c r="D19" s="5" t="s">
        <v>18</v>
      </c>
      <c r="E19" s="8"/>
      <c r="F19" s="6"/>
      <c r="G19" s="6"/>
      <c r="H19" s="6"/>
      <c r="I19" s="40">
        <f>I20+I21+I22</f>
        <v>3153770.4</v>
      </c>
    </row>
    <row r="20" spans="1:9" ht="30.75">
      <c r="A20" s="12" t="s">
        <v>32</v>
      </c>
      <c r="B20" s="12">
        <v>2010</v>
      </c>
      <c r="C20" s="12" t="s">
        <v>33</v>
      </c>
      <c r="D20" s="24" t="s">
        <v>34</v>
      </c>
      <c r="E20" s="9"/>
      <c r="F20" s="9"/>
      <c r="G20" s="9"/>
      <c r="H20" s="9"/>
      <c r="I20" s="57">
        <v>1748100</v>
      </c>
    </row>
    <row r="21" spans="1:9" ht="30.75">
      <c r="A21" s="12" t="s">
        <v>35</v>
      </c>
      <c r="B21" s="12">
        <v>2030</v>
      </c>
      <c r="C21" s="12" t="s">
        <v>36</v>
      </c>
      <c r="D21" s="24" t="s">
        <v>37</v>
      </c>
      <c r="E21" s="9"/>
      <c r="F21" s="9"/>
      <c r="G21" s="9"/>
      <c r="H21" s="9"/>
      <c r="I21" s="57">
        <v>918200</v>
      </c>
    </row>
    <row r="22" spans="1:9" ht="30.75">
      <c r="A22" s="12" t="s">
        <v>105</v>
      </c>
      <c r="B22" s="12">
        <v>2050</v>
      </c>
      <c r="C22" s="12" t="s">
        <v>106</v>
      </c>
      <c r="D22" s="24" t="s">
        <v>107</v>
      </c>
      <c r="E22" s="9"/>
      <c r="F22" s="9"/>
      <c r="G22" s="9"/>
      <c r="H22" s="9"/>
      <c r="I22" s="57">
        <v>487470.4</v>
      </c>
    </row>
    <row r="23" spans="1:9" ht="30">
      <c r="A23" s="8" t="s">
        <v>38</v>
      </c>
      <c r="B23" s="13"/>
      <c r="C23" s="5"/>
      <c r="D23" s="5" t="s">
        <v>39</v>
      </c>
      <c r="E23" s="8" t="s">
        <v>3</v>
      </c>
      <c r="F23" s="6"/>
      <c r="G23" s="6"/>
      <c r="H23" s="6"/>
      <c r="I23" s="40">
        <f>I24</f>
        <v>335586</v>
      </c>
    </row>
    <row r="24" spans="1:9" ht="30">
      <c r="A24" s="8" t="s">
        <v>40</v>
      </c>
      <c r="B24" s="13"/>
      <c r="C24" s="5"/>
      <c r="D24" s="5" t="s">
        <v>39</v>
      </c>
      <c r="E24" s="8"/>
      <c r="F24" s="6"/>
      <c r="G24" s="6"/>
      <c r="H24" s="6"/>
      <c r="I24" s="40">
        <f>I25+I28+I29</f>
        <v>335586</v>
      </c>
    </row>
    <row r="25" spans="1:9" ht="61.5">
      <c r="A25" s="33">
        <v>1513100</v>
      </c>
      <c r="B25" s="33">
        <v>3100</v>
      </c>
      <c r="C25" s="34"/>
      <c r="D25" s="35" t="s">
        <v>41</v>
      </c>
      <c r="E25" s="9"/>
      <c r="F25" s="9"/>
      <c r="G25" s="9"/>
      <c r="H25" s="9"/>
      <c r="I25" s="27">
        <f>I26+I27</f>
        <v>35586</v>
      </c>
    </row>
    <row r="26" spans="1:9" ht="61.5">
      <c r="A26" s="36">
        <v>1513101</v>
      </c>
      <c r="B26" s="36">
        <v>3101</v>
      </c>
      <c r="C26" s="37" t="s">
        <v>102</v>
      </c>
      <c r="D26" s="38" t="s">
        <v>103</v>
      </c>
      <c r="E26" s="9"/>
      <c r="F26" s="9"/>
      <c r="G26" s="9"/>
      <c r="H26" s="9"/>
      <c r="I26" s="50">
        <v>29352</v>
      </c>
    </row>
    <row r="27" spans="1:9" ht="123.75">
      <c r="A27" s="36">
        <v>1513102</v>
      </c>
      <c r="B27" s="36">
        <v>3102</v>
      </c>
      <c r="C27" s="37" t="s">
        <v>42</v>
      </c>
      <c r="D27" s="38" t="s">
        <v>43</v>
      </c>
      <c r="E27" s="9"/>
      <c r="F27" s="9"/>
      <c r="G27" s="9"/>
      <c r="H27" s="9"/>
      <c r="I27" s="50">
        <v>6234</v>
      </c>
    </row>
    <row r="28" spans="1:9" ht="16.5">
      <c r="A28" s="33">
        <v>1513300</v>
      </c>
      <c r="B28" s="33">
        <v>3300</v>
      </c>
      <c r="C28" s="34" t="s">
        <v>68</v>
      </c>
      <c r="D28" s="35" t="s">
        <v>108</v>
      </c>
      <c r="E28" s="9"/>
      <c r="F28" s="9"/>
      <c r="G28" s="9"/>
      <c r="H28" s="9"/>
      <c r="I28" s="27">
        <v>250000</v>
      </c>
    </row>
    <row r="29" spans="1:9" ht="16.5">
      <c r="A29" s="53">
        <v>1513500</v>
      </c>
      <c r="B29" s="54">
        <v>3500</v>
      </c>
      <c r="C29" s="55" t="s">
        <v>59</v>
      </c>
      <c r="D29" s="56" t="s">
        <v>104</v>
      </c>
      <c r="E29" s="9"/>
      <c r="F29" s="9"/>
      <c r="G29" s="9"/>
      <c r="H29" s="9"/>
      <c r="I29" s="27">
        <v>50000</v>
      </c>
    </row>
    <row r="30" spans="1:9" ht="33.75" customHeight="1">
      <c r="A30" s="8">
        <v>4700000</v>
      </c>
      <c r="B30" s="5"/>
      <c r="C30" s="5"/>
      <c r="D30" s="5" t="s">
        <v>9</v>
      </c>
      <c r="E30" s="8" t="s">
        <v>3</v>
      </c>
      <c r="F30" s="6"/>
      <c r="G30" s="6"/>
      <c r="H30" s="6"/>
      <c r="I30" s="40">
        <f>I31</f>
        <v>21099410</v>
      </c>
    </row>
    <row r="31" spans="1:9" ht="33.75" customHeight="1">
      <c r="A31" s="8">
        <v>4710000</v>
      </c>
      <c r="B31" s="5"/>
      <c r="C31" s="5"/>
      <c r="D31" s="5" t="s">
        <v>9</v>
      </c>
      <c r="E31" s="8"/>
      <c r="F31" s="6"/>
      <c r="G31" s="6"/>
      <c r="H31" s="6"/>
      <c r="I31" s="40">
        <f>I32+I34+I43+I50+I51+I52+I53+I62+I54+I55+I56+I58+I59+I60+I61+I57</f>
        <v>21099410</v>
      </c>
    </row>
    <row r="32" spans="1:9" ht="30.75">
      <c r="A32" s="12" t="s">
        <v>50</v>
      </c>
      <c r="B32" s="12">
        <v>2010</v>
      </c>
      <c r="C32" s="12" t="s">
        <v>33</v>
      </c>
      <c r="D32" s="24" t="s">
        <v>34</v>
      </c>
      <c r="E32" s="32"/>
      <c r="F32" s="7"/>
      <c r="G32" s="7"/>
      <c r="H32" s="7"/>
      <c r="I32" s="41">
        <f>I33+70000</f>
        <v>2403550</v>
      </c>
    </row>
    <row r="33" spans="1:9" ht="61.5">
      <c r="A33" s="20" t="s">
        <v>51</v>
      </c>
      <c r="B33" s="20"/>
      <c r="C33" s="20"/>
      <c r="D33" s="45"/>
      <c r="E33" s="46" t="s">
        <v>44</v>
      </c>
      <c r="F33" s="21"/>
      <c r="G33" s="21"/>
      <c r="H33" s="21"/>
      <c r="I33" s="42">
        <f>1657660+1592890-420000-497000</f>
        <v>2333550</v>
      </c>
    </row>
    <row r="34" spans="1:10" ht="61.5">
      <c r="A34" s="12" t="s">
        <v>13</v>
      </c>
      <c r="B34" s="12" t="s">
        <v>14</v>
      </c>
      <c r="C34" s="12" t="s">
        <v>10</v>
      </c>
      <c r="D34" s="14" t="s">
        <v>15</v>
      </c>
      <c r="E34" s="32" t="s">
        <v>44</v>
      </c>
      <c r="F34" s="7"/>
      <c r="G34" s="7"/>
      <c r="H34" s="7"/>
      <c r="I34" s="41">
        <f>I35+I37+I39+I40+I38+I36+I41+I42</f>
        <v>6680760</v>
      </c>
      <c r="J34" s="47"/>
    </row>
    <row r="35" spans="1:9" ht="51.75" customHeight="1">
      <c r="A35" s="20"/>
      <c r="B35" s="20"/>
      <c r="C35" s="20"/>
      <c r="D35" s="30"/>
      <c r="E35" s="26" t="s">
        <v>71</v>
      </c>
      <c r="F35" s="30"/>
      <c r="G35" s="30"/>
      <c r="H35" s="30"/>
      <c r="I35" s="42">
        <f>3000760-1000000</f>
        <v>2000760</v>
      </c>
    </row>
    <row r="36" spans="1:9" ht="46.5">
      <c r="A36" s="20"/>
      <c r="B36" s="20"/>
      <c r="C36" s="20"/>
      <c r="D36" s="30"/>
      <c r="E36" s="26" t="s">
        <v>74</v>
      </c>
      <c r="F36" s="30"/>
      <c r="G36" s="30"/>
      <c r="H36" s="30"/>
      <c r="I36" s="42">
        <v>800000</v>
      </c>
    </row>
    <row r="37" spans="1:9" ht="46.5">
      <c r="A37" s="20"/>
      <c r="B37" s="20"/>
      <c r="C37" s="20"/>
      <c r="D37" s="30"/>
      <c r="E37" s="26" t="s">
        <v>75</v>
      </c>
      <c r="F37" s="30"/>
      <c r="G37" s="30"/>
      <c r="H37" s="30"/>
      <c r="I37" s="42">
        <f>500000+1200000</f>
        <v>1700000</v>
      </c>
    </row>
    <row r="38" spans="1:9" ht="46.5">
      <c r="A38" s="20"/>
      <c r="B38" s="20"/>
      <c r="C38" s="20"/>
      <c r="D38" s="30"/>
      <c r="E38" s="26" t="s">
        <v>76</v>
      </c>
      <c r="F38" s="30"/>
      <c r="G38" s="30"/>
      <c r="H38" s="30"/>
      <c r="I38" s="42">
        <f>3000000</f>
        <v>3000000</v>
      </c>
    </row>
    <row r="39" spans="1:9" ht="30.75">
      <c r="A39" s="20"/>
      <c r="B39" s="20"/>
      <c r="C39" s="20"/>
      <c r="D39" s="30"/>
      <c r="E39" s="26" t="s">
        <v>77</v>
      </c>
      <c r="F39" s="30"/>
      <c r="G39" s="30"/>
      <c r="H39" s="30"/>
      <c r="I39" s="42">
        <v>380000</v>
      </c>
    </row>
    <row r="40" spans="1:9" ht="51.75" customHeight="1">
      <c r="A40" s="20"/>
      <c r="B40" s="20"/>
      <c r="C40" s="20"/>
      <c r="D40" s="30" t="s">
        <v>78</v>
      </c>
      <c r="E40" s="26" t="s">
        <v>79</v>
      </c>
      <c r="F40" s="30"/>
      <c r="G40" s="30"/>
      <c r="H40" s="30"/>
      <c r="I40" s="42">
        <v>-1200000</v>
      </c>
    </row>
    <row r="41" spans="1:9" ht="46.5">
      <c r="A41" s="20"/>
      <c r="B41" s="20"/>
      <c r="C41" s="20"/>
      <c r="D41" s="30" t="s">
        <v>52</v>
      </c>
      <c r="E41" s="26" t="s">
        <v>80</v>
      </c>
      <c r="F41" s="30"/>
      <c r="G41" s="30"/>
      <c r="H41" s="30"/>
      <c r="I41" s="42">
        <v>-1000000</v>
      </c>
    </row>
    <row r="42" spans="1:9" ht="46.5">
      <c r="A42" s="20"/>
      <c r="B42" s="20"/>
      <c r="C42" s="20"/>
      <c r="D42" s="30" t="s">
        <v>52</v>
      </c>
      <c r="E42" s="26" t="s">
        <v>81</v>
      </c>
      <c r="F42" s="30"/>
      <c r="G42" s="30"/>
      <c r="H42" s="30"/>
      <c r="I42" s="42">
        <v>1000000</v>
      </c>
    </row>
    <row r="43" spans="1:9" ht="30.75">
      <c r="A43" s="12" t="s">
        <v>13</v>
      </c>
      <c r="B43" s="12" t="s">
        <v>14</v>
      </c>
      <c r="C43" s="12" t="s">
        <v>10</v>
      </c>
      <c r="D43" s="14" t="s">
        <v>15</v>
      </c>
      <c r="E43" s="19" t="s">
        <v>22</v>
      </c>
      <c r="F43" s="7"/>
      <c r="G43" s="7"/>
      <c r="H43" s="7"/>
      <c r="I43" s="41">
        <f>SUM(I44:I49)</f>
        <v>1794800</v>
      </c>
    </row>
    <row r="44" spans="1:9" ht="53.25" customHeight="1">
      <c r="A44" s="12"/>
      <c r="B44" s="12"/>
      <c r="C44" s="12"/>
      <c r="D44" s="26" t="s">
        <v>82</v>
      </c>
      <c r="E44" s="26" t="s">
        <v>83</v>
      </c>
      <c r="F44" s="21"/>
      <c r="G44" s="21"/>
      <c r="H44" s="21"/>
      <c r="I44" s="42">
        <f>300000-55700</f>
        <v>244300</v>
      </c>
    </row>
    <row r="45" spans="1:9" ht="61.5">
      <c r="A45" s="12"/>
      <c r="B45" s="12"/>
      <c r="C45" s="12"/>
      <c r="D45" s="26" t="s">
        <v>82</v>
      </c>
      <c r="E45" s="26" t="s">
        <v>91</v>
      </c>
      <c r="F45" s="21"/>
      <c r="G45" s="21"/>
      <c r="H45" s="21"/>
      <c r="I45" s="42">
        <v>16000</v>
      </c>
    </row>
    <row r="46" spans="1:9" ht="46.5">
      <c r="A46" s="12"/>
      <c r="B46" s="12"/>
      <c r="C46" s="12"/>
      <c r="D46" s="26" t="s">
        <v>84</v>
      </c>
      <c r="E46" s="26" t="s">
        <v>85</v>
      </c>
      <c r="F46" s="21"/>
      <c r="G46" s="21"/>
      <c r="H46" s="21"/>
      <c r="I46" s="42">
        <f>-700000+545000</f>
        <v>-155000</v>
      </c>
    </row>
    <row r="47" spans="1:9" ht="46.5">
      <c r="A47" s="12"/>
      <c r="B47" s="12"/>
      <c r="C47" s="12"/>
      <c r="D47" s="26" t="s">
        <v>87</v>
      </c>
      <c r="E47" s="26" t="s">
        <v>86</v>
      </c>
      <c r="F47" s="21"/>
      <c r="G47" s="21"/>
      <c r="H47" s="21"/>
      <c r="I47" s="43">
        <f>750000+900000</f>
        <v>1650000</v>
      </c>
    </row>
    <row r="48" spans="1:9" ht="61.5">
      <c r="A48" s="12"/>
      <c r="B48" s="12"/>
      <c r="C48" s="12"/>
      <c r="D48" s="26" t="s">
        <v>53</v>
      </c>
      <c r="E48" s="26" t="s">
        <v>88</v>
      </c>
      <c r="F48" s="7"/>
      <c r="G48" s="7"/>
      <c r="H48" s="7"/>
      <c r="I48" s="44">
        <v>-1180000</v>
      </c>
    </row>
    <row r="49" spans="1:9" ht="68.25" customHeight="1">
      <c r="A49" s="12"/>
      <c r="B49" s="12"/>
      <c r="C49" s="12"/>
      <c r="D49" s="26" t="s">
        <v>53</v>
      </c>
      <c r="E49" s="26" t="s">
        <v>109</v>
      </c>
      <c r="F49" s="7"/>
      <c r="G49" s="7"/>
      <c r="H49" s="7"/>
      <c r="I49" s="44">
        <v>1219500</v>
      </c>
    </row>
    <row r="50" spans="1:9" ht="64.5" customHeight="1">
      <c r="A50" s="12" t="s">
        <v>13</v>
      </c>
      <c r="B50" s="12" t="s">
        <v>14</v>
      </c>
      <c r="C50" s="12" t="s">
        <v>10</v>
      </c>
      <c r="D50" s="14" t="s">
        <v>15</v>
      </c>
      <c r="E50" s="39" t="s">
        <v>89</v>
      </c>
      <c r="F50" s="7"/>
      <c r="G50" s="7"/>
      <c r="H50" s="7"/>
      <c r="I50" s="52">
        <v>-70000</v>
      </c>
    </row>
    <row r="51" spans="1:9" ht="30.75">
      <c r="A51" s="12" t="s">
        <v>13</v>
      </c>
      <c r="B51" s="12" t="s">
        <v>14</v>
      </c>
      <c r="C51" s="12" t="s">
        <v>10</v>
      </c>
      <c r="D51" s="14" t="s">
        <v>15</v>
      </c>
      <c r="E51" s="39" t="s">
        <v>72</v>
      </c>
      <c r="F51" s="7"/>
      <c r="G51" s="7"/>
      <c r="H51" s="7"/>
      <c r="I51" s="52">
        <f>-6590000+7000000+2000000</f>
        <v>2410000</v>
      </c>
    </row>
    <row r="52" spans="1:9" ht="123.75">
      <c r="A52" s="12" t="s">
        <v>45</v>
      </c>
      <c r="B52" s="12" t="s">
        <v>46</v>
      </c>
      <c r="C52" s="12" t="s">
        <v>47</v>
      </c>
      <c r="D52" s="14" t="s">
        <v>48</v>
      </c>
      <c r="E52" s="39" t="s">
        <v>49</v>
      </c>
      <c r="F52" s="7"/>
      <c r="G52" s="7"/>
      <c r="H52" s="7"/>
      <c r="I52" s="41">
        <f>2035000-200000</f>
        <v>1835000</v>
      </c>
    </row>
    <row r="53" spans="1:9" ht="77.25">
      <c r="A53" s="12" t="s">
        <v>54</v>
      </c>
      <c r="B53" s="12" t="s">
        <v>55</v>
      </c>
      <c r="C53" s="12" t="s">
        <v>23</v>
      </c>
      <c r="D53" s="48" t="s">
        <v>56</v>
      </c>
      <c r="E53" s="39" t="s">
        <v>57</v>
      </c>
      <c r="F53" s="21"/>
      <c r="G53" s="21"/>
      <c r="H53" s="21"/>
      <c r="I53" s="27">
        <v>-1500000</v>
      </c>
    </row>
    <row r="54" spans="1:9" ht="94.5" customHeight="1">
      <c r="A54" s="12" t="s">
        <v>54</v>
      </c>
      <c r="B54" s="12" t="s">
        <v>55</v>
      </c>
      <c r="C54" s="12" t="s">
        <v>23</v>
      </c>
      <c r="D54" s="48" t="s">
        <v>110</v>
      </c>
      <c r="E54" s="39" t="s">
        <v>111</v>
      </c>
      <c r="F54" s="21"/>
      <c r="G54" s="21"/>
      <c r="H54" s="21"/>
      <c r="I54" s="27">
        <v>-500000</v>
      </c>
    </row>
    <row r="55" spans="1:9" ht="94.5" customHeight="1">
      <c r="A55" s="12" t="s">
        <v>54</v>
      </c>
      <c r="B55" s="12" t="s">
        <v>55</v>
      </c>
      <c r="C55" s="12" t="s">
        <v>23</v>
      </c>
      <c r="D55" s="48" t="s">
        <v>110</v>
      </c>
      <c r="E55" s="39" t="s">
        <v>117</v>
      </c>
      <c r="F55" s="21"/>
      <c r="G55" s="21"/>
      <c r="H55" s="21"/>
      <c r="I55" s="27">
        <v>500000</v>
      </c>
    </row>
    <row r="56" spans="1:9" ht="93">
      <c r="A56" s="12" t="s">
        <v>54</v>
      </c>
      <c r="B56" s="12" t="s">
        <v>55</v>
      </c>
      <c r="C56" s="12" t="s">
        <v>23</v>
      </c>
      <c r="D56" s="48" t="s">
        <v>112</v>
      </c>
      <c r="E56" s="39" t="s">
        <v>113</v>
      </c>
      <c r="F56" s="21"/>
      <c r="G56" s="21"/>
      <c r="H56" s="21"/>
      <c r="I56" s="27">
        <v>-600000</v>
      </c>
    </row>
    <row r="57" spans="1:9" ht="93">
      <c r="A57" s="12" t="s">
        <v>54</v>
      </c>
      <c r="B57" s="12" t="s">
        <v>55</v>
      </c>
      <c r="C57" s="12" t="s">
        <v>23</v>
      </c>
      <c r="D57" s="48" t="s">
        <v>112</v>
      </c>
      <c r="E57" s="39" t="s">
        <v>118</v>
      </c>
      <c r="F57" s="21"/>
      <c r="G57" s="21"/>
      <c r="H57" s="21"/>
      <c r="I57" s="27">
        <v>600000</v>
      </c>
    </row>
    <row r="58" spans="1:9" ht="93">
      <c r="A58" s="12" t="s">
        <v>54</v>
      </c>
      <c r="B58" s="12" t="s">
        <v>55</v>
      </c>
      <c r="C58" s="12" t="s">
        <v>23</v>
      </c>
      <c r="D58" s="48" t="s">
        <v>112</v>
      </c>
      <c r="E58" s="39" t="s">
        <v>114</v>
      </c>
      <c r="F58" s="21"/>
      <c r="G58" s="21"/>
      <c r="H58" s="21"/>
      <c r="I58" s="27">
        <v>-600000</v>
      </c>
    </row>
    <row r="59" spans="1:9" ht="93">
      <c r="A59" s="12" t="s">
        <v>54</v>
      </c>
      <c r="B59" s="12" t="s">
        <v>55</v>
      </c>
      <c r="C59" s="12" t="s">
        <v>23</v>
      </c>
      <c r="D59" s="48" t="s">
        <v>112</v>
      </c>
      <c r="E59" s="39" t="s">
        <v>119</v>
      </c>
      <c r="F59" s="21"/>
      <c r="G59" s="21"/>
      <c r="H59" s="21"/>
      <c r="I59" s="27">
        <v>600000</v>
      </c>
    </row>
    <row r="60" spans="1:9" ht="93">
      <c r="A60" s="12" t="s">
        <v>54</v>
      </c>
      <c r="B60" s="12" t="s">
        <v>55</v>
      </c>
      <c r="C60" s="12" t="s">
        <v>23</v>
      </c>
      <c r="D60" s="48" t="s">
        <v>115</v>
      </c>
      <c r="E60" s="39" t="s">
        <v>116</v>
      </c>
      <c r="F60" s="21"/>
      <c r="G60" s="21"/>
      <c r="H60" s="21"/>
      <c r="I60" s="27">
        <v>-1085000</v>
      </c>
    </row>
    <row r="61" spans="1:9" ht="93">
      <c r="A61" s="12" t="s">
        <v>54</v>
      </c>
      <c r="B61" s="12" t="s">
        <v>55</v>
      </c>
      <c r="C61" s="12" t="s">
        <v>23</v>
      </c>
      <c r="D61" s="48" t="s">
        <v>115</v>
      </c>
      <c r="E61" s="39" t="s">
        <v>120</v>
      </c>
      <c r="F61" s="21"/>
      <c r="G61" s="21"/>
      <c r="H61" s="21"/>
      <c r="I61" s="27">
        <v>1085000</v>
      </c>
    </row>
    <row r="62" spans="1:9" ht="16.5">
      <c r="A62" s="12" t="s">
        <v>73</v>
      </c>
      <c r="B62" s="12" t="s">
        <v>69</v>
      </c>
      <c r="C62" s="12" t="s">
        <v>23</v>
      </c>
      <c r="D62" s="51" t="s">
        <v>70</v>
      </c>
      <c r="E62" s="19"/>
      <c r="F62" s="7"/>
      <c r="G62" s="7"/>
      <c r="H62" s="7"/>
      <c r="I62" s="41">
        <f>6590000+955300</f>
        <v>7545300</v>
      </c>
    </row>
    <row r="63" spans="1:9" ht="18.75" customHeight="1">
      <c r="A63" s="9"/>
      <c r="B63" s="9"/>
      <c r="C63" s="10"/>
      <c r="D63" s="29" t="s">
        <v>11</v>
      </c>
      <c r="E63" s="11"/>
      <c r="F63" s="11"/>
      <c r="G63" s="11"/>
      <c r="H63" s="11"/>
      <c r="I63" s="28">
        <f>I8+I11+I18+I23+I30</f>
        <v>26559646.4</v>
      </c>
    </row>
    <row r="64" ht="214.5" customHeight="1"/>
    <row r="65" spans="2:10" ht="17.25">
      <c r="B65" s="58" t="s">
        <v>2</v>
      </c>
      <c r="C65" s="58"/>
      <c r="D65" s="58"/>
      <c r="E65" s="58"/>
      <c r="F65" s="16"/>
      <c r="G65" s="60" t="s">
        <v>20</v>
      </c>
      <c r="H65" s="60"/>
      <c r="I65" s="16"/>
      <c r="J65" s="16"/>
    </row>
    <row r="68" ht="15">
      <c r="G68" s="4"/>
    </row>
  </sheetData>
  <sheetProtection/>
  <mergeCells count="3">
    <mergeCell ref="B65:E65"/>
    <mergeCell ref="B5:I5"/>
    <mergeCell ref="G65:H65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2017-12-04T08:39:03Z</cp:lastPrinted>
  <dcterms:created xsi:type="dcterms:W3CDTF">2004-01-17T10:33:37Z</dcterms:created>
  <dcterms:modified xsi:type="dcterms:W3CDTF">2017-12-08T12:36:36Z</dcterms:modified>
  <cp:category/>
  <cp:version/>
  <cp:contentType/>
  <cp:contentStatus/>
</cp:coreProperties>
</file>